
<file path=[Content_Types].xml><?xml version="1.0" encoding="utf-8"?>
<Types xmlns="http://schemas.openxmlformats.org/package/2006/content-types">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255" activeTab="2"/>
  </bookViews>
  <sheets>
    <sheet name="报价汇总表" sheetId="1" r:id="rId1"/>
    <sheet name="硬装工程" sheetId="4" r:id="rId2"/>
    <sheet name="软装工程" sheetId="6" r:id="rId3"/>
  </sheets>
  <definedNames>
    <definedName name="_xlnm.Print_Area" localSheetId="1">硬装工程!$A$1:$F$39</definedName>
    <definedName name="_xlnm.Print_Area" localSheetId="2">软装工程!$A$1:$I$12</definedName>
    <definedName name="_xlnm.Print_Area" localSheetId="0">报价汇总表!$A$1:$D$10</definedName>
  </definedNames>
  <calcPr calcId="144525"/>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9" name="ID_1477E8AD991444509073C86301484ECA" descr="3752158ac03f274e20d1659eb2d8fd8e"/>
        <xdr:cNvPicPr>
          <a:picLocks noChangeAspect="1"/>
        </xdr:cNvPicPr>
      </xdr:nvPicPr>
      <xdr:blipFill>
        <a:blip r:embed="rId1"/>
        <a:srcRect t="2372" r="5696"/>
        <a:stretch>
          <a:fillRect/>
        </a:stretch>
      </xdr:blipFill>
      <xdr:spPr>
        <a:xfrm>
          <a:off x="6656070" y="27623135"/>
          <a:ext cx="1869440" cy="3610610"/>
        </a:xfrm>
        <a:prstGeom prst="rect">
          <a:avLst/>
        </a:prstGeom>
      </xdr:spPr>
    </xdr:pic>
  </etc:cellImage>
  <etc:cellImage>
    <xdr:pic>
      <xdr:nvPicPr>
        <xdr:cNvPr id="3" name="ID_8CD6EBB4C4F24AA0ABD05624ACC270BC" descr="d0c18b5a0d3c4055a307747cf1e0c292"/>
        <xdr:cNvPicPr>
          <a:picLocks noChangeAspect="1"/>
        </xdr:cNvPicPr>
      </xdr:nvPicPr>
      <xdr:blipFill>
        <a:blip r:embed="rId2"/>
        <a:stretch>
          <a:fillRect/>
        </a:stretch>
      </xdr:blipFill>
      <xdr:spPr>
        <a:xfrm>
          <a:off x="6274435" y="23640415"/>
          <a:ext cx="3765550" cy="3804285"/>
        </a:xfrm>
        <a:prstGeom prst="rect">
          <a:avLst/>
        </a:prstGeom>
      </xdr:spPr>
    </xdr:pic>
  </etc:cellImage>
  <etc:cellImage>
    <xdr:pic>
      <xdr:nvPicPr>
        <xdr:cNvPr id="2" name="ID_D787DDF99B4B4A8AA9FE05A1724422DB"/>
        <xdr:cNvPicPr>
          <a:picLocks noChangeAspect="1"/>
        </xdr:cNvPicPr>
      </xdr:nvPicPr>
      <xdr:blipFill>
        <a:blip r:embed="rId3"/>
        <a:stretch>
          <a:fillRect/>
        </a:stretch>
      </xdr:blipFill>
      <xdr:spPr>
        <a:xfrm>
          <a:off x="6235700" y="19785965"/>
          <a:ext cx="3873500" cy="3866515"/>
        </a:xfrm>
        <a:prstGeom prst="rect">
          <a:avLst/>
        </a:prstGeom>
        <a:noFill/>
        <a:ln w="9525">
          <a:noFill/>
        </a:ln>
      </xdr:spPr>
    </xdr:pic>
  </etc:cellImage>
  <etc:cellImage>
    <xdr:pic>
      <xdr:nvPicPr>
        <xdr:cNvPr id="8" name="ID_18D56285B02B49898850A81022169058" descr="1e08b4ea7e239d6265caa397d225da04"/>
        <xdr:cNvPicPr>
          <a:picLocks noChangeAspect="1"/>
        </xdr:cNvPicPr>
      </xdr:nvPicPr>
      <xdr:blipFill>
        <a:blip r:embed="rId4"/>
        <a:stretch>
          <a:fillRect/>
        </a:stretch>
      </xdr:blipFill>
      <xdr:spPr>
        <a:xfrm>
          <a:off x="6550025" y="16676370"/>
          <a:ext cx="3157220" cy="2661285"/>
        </a:xfrm>
        <a:prstGeom prst="rect">
          <a:avLst/>
        </a:prstGeom>
      </xdr:spPr>
    </xdr:pic>
  </etc:cellImage>
  <etc:cellImage>
    <xdr:pic>
      <xdr:nvPicPr>
        <xdr:cNvPr id="7" name="ID_46338C2692654A03A004B5AFBA6E0C30" descr="a30e113e8a77d2f16b2d8308e5262448"/>
        <xdr:cNvPicPr>
          <a:picLocks noChangeAspect="1"/>
        </xdr:cNvPicPr>
      </xdr:nvPicPr>
      <xdr:blipFill>
        <a:blip r:embed="rId5"/>
        <a:stretch>
          <a:fillRect/>
        </a:stretch>
      </xdr:blipFill>
      <xdr:spPr>
        <a:xfrm>
          <a:off x="6644005" y="12599035"/>
          <a:ext cx="3338195" cy="3698875"/>
        </a:xfrm>
        <a:prstGeom prst="rect">
          <a:avLst/>
        </a:prstGeom>
      </xdr:spPr>
    </xdr:pic>
  </etc:cellImage>
  <etc:cellImage>
    <xdr:pic>
      <xdr:nvPicPr>
        <xdr:cNvPr id="6" name="ID_A53F7B42ACB34D1EAA58F53BB0F58BAE" descr="7adb7ee714a08b7e4402d452cc244424"/>
        <xdr:cNvPicPr>
          <a:picLocks noChangeAspect="1"/>
        </xdr:cNvPicPr>
      </xdr:nvPicPr>
      <xdr:blipFill>
        <a:blip r:embed="rId6"/>
        <a:stretch>
          <a:fillRect/>
        </a:stretch>
      </xdr:blipFill>
      <xdr:spPr>
        <a:xfrm>
          <a:off x="7190105" y="9149715"/>
          <a:ext cx="2007235" cy="2970530"/>
        </a:xfrm>
        <a:prstGeom prst="rect">
          <a:avLst/>
        </a:prstGeom>
      </xdr:spPr>
    </xdr:pic>
  </etc:cellImage>
  <etc:cellImage>
    <xdr:pic>
      <xdr:nvPicPr>
        <xdr:cNvPr id="5" name="ID_C2EC746265C54537A3CDD03B13C1DE34" descr="80d5bc6df1524f05e21ddc144aba8d37"/>
        <xdr:cNvPicPr>
          <a:picLocks noChangeAspect="1"/>
        </xdr:cNvPicPr>
      </xdr:nvPicPr>
      <xdr:blipFill>
        <a:blip r:embed="rId7"/>
        <a:stretch>
          <a:fillRect/>
        </a:stretch>
      </xdr:blipFill>
      <xdr:spPr>
        <a:xfrm>
          <a:off x="7052310" y="6927215"/>
          <a:ext cx="1927860" cy="1945005"/>
        </a:xfrm>
        <a:prstGeom prst="rect">
          <a:avLst/>
        </a:prstGeom>
      </xdr:spPr>
    </xdr:pic>
  </etc:cellImage>
  <etc:cellImage>
    <xdr:pic>
      <xdr:nvPicPr>
        <xdr:cNvPr id="4" name="ID_04AB033F209C4E049C7D9993B96C9847"/>
        <xdr:cNvPicPr>
          <a:picLocks noChangeAspect="1"/>
        </xdr:cNvPicPr>
      </xdr:nvPicPr>
      <xdr:blipFill>
        <a:blip r:embed="rId8"/>
        <a:stretch>
          <a:fillRect/>
        </a:stretch>
      </xdr:blipFill>
      <xdr:spPr>
        <a:xfrm>
          <a:off x="6503035" y="3947795"/>
          <a:ext cx="3022600" cy="2521585"/>
        </a:xfrm>
        <a:prstGeom prst="rect">
          <a:avLst/>
        </a:prstGeom>
        <a:noFill/>
        <a:ln w="9525">
          <a:noFill/>
        </a:ln>
      </xdr:spPr>
    </xdr:pic>
  </etc:cellImage>
  <etc:cellImage>
    <xdr:pic>
      <xdr:nvPicPr>
        <xdr:cNvPr id="10" name="ID_D6B2EE64A440488EA39AF5D8F661B239" descr="9b7d99396c46e5f8c356c2e6e29eb51c"/>
        <xdr:cNvPicPr>
          <a:picLocks noChangeAspect="1"/>
        </xdr:cNvPicPr>
      </xdr:nvPicPr>
      <xdr:blipFill>
        <a:blip r:embed="rId9"/>
        <a:stretch>
          <a:fillRect/>
        </a:stretch>
      </xdr:blipFill>
      <xdr:spPr>
        <a:xfrm>
          <a:off x="7279005" y="1096010"/>
          <a:ext cx="2059305" cy="2675255"/>
        </a:xfrm>
        <a:prstGeom prst="rect">
          <a:avLst/>
        </a:prstGeom>
      </xdr:spPr>
    </xdr:pic>
  </etc:cellImage>
  <etc:cellImage>
    <xdr:pic>
      <xdr:nvPicPr>
        <xdr:cNvPr id="11" name="ID_837387439D394D7F8BC771CB653E55EB"/>
        <xdr:cNvPicPr>
          <a:picLocks noChangeAspect="1"/>
        </xdr:cNvPicPr>
      </xdr:nvPicPr>
      <xdr:blipFill>
        <a:blip r:embed="rId10"/>
        <a:stretch>
          <a:fillRect/>
        </a:stretch>
      </xdr:blipFill>
      <xdr:spPr>
        <a:xfrm>
          <a:off x="13266420" y="15356840"/>
          <a:ext cx="6162675" cy="6143625"/>
        </a:xfrm>
        <a:prstGeom prst="rect">
          <a:avLst/>
        </a:prstGeom>
        <a:noFill/>
        <a:ln w="9525">
          <a:noFill/>
        </a:ln>
      </xdr:spPr>
    </xdr:pic>
  </etc:cellImage>
</etc:cellImages>
</file>

<file path=xl/sharedStrings.xml><?xml version="1.0" encoding="utf-8"?>
<sst xmlns="http://schemas.openxmlformats.org/spreadsheetml/2006/main" count="195" uniqueCount="139">
  <si>
    <t>报价汇总</t>
  </si>
  <si>
    <t>项目名称：海涛大酒店一期商街1-6#餐饮1商铺（招商中心）</t>
  </si>
  <si>
    <t>序号</t>
  </si>
  <si>
    <t>项目</t>
  </si>
  <si>
    <t>工程费用（元）</t>
  </si>
  <si>
    <t>备注</t>
  </si>
  <si>
    <t>一</t>
  </si>
  <si>
    <t>海涛大酒店一期商街1-6#餐饮1商铺（招商中心）</t>
  </si>
  <si>
    <t>硬装部分</t>
  </si>
  <si>
    <t>软装部分</t>
  </si>
  <si>
    <t>暂列金</t>
  </si>
  <si>
    <t>该项费用所有报价单位都同意按照32000元计入，最终结算以实际发生为准</t>
  </si>
  <si>
    <t>合计：</t>
  </si>
  <si>
    <t>报价单位（盖章）：</t>
  </si>
  <si>
    <t>报价时间：</t>
  </si>
  <si>
    <t>海涛大酒店一期商街1-6#餐饮1商铺（招商中心）工程量清单</t>
  </si>
  <si>
    <t>改造内容（硬装工程）</t>
  </si>
  <si>
    <t>项目特征</t>
  </si>
  <si>
    <t>单位</t>
  </si>
  <si>
    <t>数量</t>
  </si>
  <si>
    <t>全费用含税综合单价（元）</t>
  </si>
  <si>
    <t>合价（元）</t>
  </si>
  <si>
    <t>墙体</t>
  </si>
  <si>
    <t>新建墙体结构</t>
  </si>
  <si>
    <t>1.厚度：120mm;高度3600mm;
2.骨架、边框材料种类、规格:C75轻钢龙骨,竖向通长 @1200
3.80mm厚岩棉,无纺布包裹
4.隔板材料品种、规格、颜色:双层双面9mm防水石膏板
5.其他:本工程结构层高6米，墙体高度3.6米、3.0米，需考虑超高施工部分的措施及墙体端部和转角位置的加强措施；包含完成项目的一切所需物料和工作，其他未尽事宜综合考虑，满足设计和规范要求</t>
  </si>
  <si>
    <t>平方米</t>
  </si>
  <si>
    <t>新建墙体饰面</t>
  </si>
  <si>
    <t>1.白色防水无机涂料(涂料底漆1遍， 涂料面漆2遍);
2.拼缝处增加一层抗裂纤维网，满刮2厚耐水腻子找平;
3.其他:包含完成项目的一切所需物料和工作，其他未尽事宜综合考虑，满足设计和规范要求</t>
  </si>
  <si>
    <t>原墙体饰面</t>
  </si>
  <si>
    <t>1.25厚1:2.5水泥砂浆找平；
2.拼缝处增加一层抗裂纤维网宽300mm，满刮2厚耐水腻子找平；
3.白色防水无机涂料(涂料底漆1遍， 涂料面漆2遍)；
4.其他:包含完成项目的一切所需物料和工作，其他未尽事宜综合考虑，满足设计和规范要求</t>
  </si>
  <si>
    <t>背景墙</t>
  </si>
  <si>
    <t>1.展厅背景墙（含灯带、造型做法）
2.满足室内效果图设计要求
3.结算按文化墙垂直投影面积计算工程量
4.其他:包含完成项目的一切所需物料和工作，其他未尽事宜综合考虑，满足设计和规范要求</t>
  </si>
  <si>
    <t>玻璃</t>
  </si>
  <si>
    <t>玻璃隔断MLC1（玻璃门）</t>
  </si>
  <si>
    <t>1、10厚钢化玻璃，铝合金边框；
2、门尺寸900X2600
3.开启方式:按设计综合考虑
4.包含运输、五金、锁具及安装等一切费用
5.其他:满足设计和规范要求</t>
  </si>
  <si>
    <t>玻璃隔断MLC1（固定窗）</t>
  </si>
  <si>
    <t>1、10厚钢化玻璃，铝合金边框；
2.开启方式:按设计综合考虑
3.包含运输、五金、锁具及安装等一切费用
4.其他:满足设计和规范要求</t>
  </si>
  <si>
    <t>卫生间玻璃门(M1)</t>
  </si>
  <si>
    <t>1.成品卫生间玻璃门，门洞0.9米*2.1米；
2.材质:铝合金+隐私玻璃，满足设计及规范要求
3.开启方式:按设计综合考虑
4.包含运输、五金、锁具及安装等一切费用
5.其他:满足设计和规范要求</t>
  </si>
  <si>
    <t>卫生间玻璃窗（C1)</t>
  </si>
  <si>
    <t>1.玻璃固定窗，窗洞1.2米*0.6米，据地2.4米；
2.材质:铝合金+磨砂玻璃，满足设计及规范要求
3.包含运输、五金、锁具及安装等一切费用
4.其他:满足设计和规范要求</t>
  </si>
  <si>
    <t>卫生间</t>
  </si>
  <si>
    <t>卫生间防水</t>
  </si>
  <si>
    <t>1.基层1:2.5水泥砂浆找平；
2.高分子材料2遍涂刷，上翻墙面30cm，门口延伸30cm;
3.其他:包含完成项目的一切所需物料和工作，其他未尽事宜综合考虑，满足设计和规范要求</t>
  </si>
  <si>
    <t>卫生间回填</t>
  </si>
  <si>
    <t>1.陶粒轻质混凝土回填；
2.其他:包含完成项目的一切所需物料和工作，其他未尽事宜综合考虑，满足设计和规范要求</t>
  </si>
  <si>
    <t>立方米</t>
  </si>
  <si>
    <t>地面</t>
  </si>
  <si>
    <t>地面1（卫生间）</t>
  </si>
  <si>
    <t>1.面层材料品种、规格、颜色:600*600瓷砖、铺贴方式按设计；
2.其他:包含完成项目的一切所需物料和工作，其他未尽事宜综合考虑，满足设计和规范要求</t>
  </si>
  <si>
    <t>地面2（接待区、洽谈室、办公区）</t>
  </si>
  <si>
    <t>1.面层材料品种、规格、颜色:600*1200宝格丽棕瓷砖、1:3干硬性水泥砂浆结合层；
2.需结合甲方提供的样品照片进行报价
2.其他:包含完成项目的一切所需物料和工作，其他未尽事宜综合考虑，满足设计和规范要求</t>
  </si>
  <si>
    <t>门槛石（人造大理石）</t>
  </si>
  <si>
    <t>1.25厚人造大理石；
2.4块1.5*0.2米，3块0.9*0.12；
3.其他:包含完成项目的一切所需物料和工作，其他未尽事宜综合考虑，满足设计和规范要求</t>
  </si>
  <si>
    <t>吊顶</t>
  </si>
  <si>
    <t>石膏板吊顶</t>
  </si>
  <si>
    <t>1.10厚防火基层板，一面9mm防水石膏板；
2.拼缝处增加一层抗裂纤维网，满刮2厚耐水腻子找平，白色防水无机涂料(涂料底漆1遍， 涂料面漆2遍)
2.本工程结构层高6米，吊顶高度3.6米、3.0米；
3.其他：包含完成项目的一切所需物料和工作，需要考虑超高结构空腔的龙骨构造处理措施及设置反向支撑加固措施，其他未尽事宜综合考虑，满足设计和规范要求</t>
  </si>
  <si>
    <t>踢脚线</t>
  </si>
  <si>
    <t>不锈钢</t>
  </si>
  <si>
    <t>1.高度50mm
2.材料燃烧性能:A级
3.用水泥钉在墙上固定五夹板衬板，钉距250,上下各一错开
4.建筑胶在木衬板上粘贴0.8厚不锈钢板
5.其他:包含完成项目的一切所需物料和工作，其他未尽事宜综合考虑，满足设计和规范要求</t>
  </si>
  <si>
    <t>电气设备</t>
  </si>
  <si>
    <t>电表</t>
  </si>
  <si>
    <t>1.名称：电表
2.工作内容：含机械电表和表箱及其箱内配线、端子等
3.其他:包含完成项目的一切所需物料和工作，其他未尽事宜综合考虑，满足设计和规范要求</t>
  </si>
  <si>
    <t>个</t>
  </si>
  <si>
    <t>空气开关</t>
  </si>
  <si>
    <t>1.功率：32安
2.工作内容：含安装、测试等
3.其他:包含完成项目的一切所需物料和工作，其他未尽事宜综合考虑，满足设计和规范要求</t>
  </si>
  <si>
    <t>配线</t>
  </si>
  <si>
    <t>1.名称：配线
2.型号规格：BV-2.5mm2
3.敷设方式：穿管敷设
4.其他:包含完成项目的一切所需物料和工作，其他未尽事宜综合考虑，满足设计和规范要求</t>
  </si>
  <si>
    <t>米</t>
  </si>
  <si>
    <t>筒灯</t>
  </si>
  <si>
    <t>1.名称：吸顶筒灯
2.工作内容：白色24W,3000K;吸顶安装，含开孔及恢复；
3.其他:包含完成项目的一切所需物料和工作，其他未尽事宜综合考虑，满足设计和规范要求</t>
  </si>
  <si>
    <t>套</t>
  </si>
  <si>
    <t>切入式轨道</t>
  </si>
  <si>
    <t>1.名称：白色铝合金型材,26mm*45mm;
2.其他:包含完成项目的一切所需物料和工作，其他未尽事宜综合考虑，满足设计和规范要求</t>
  </si>
  <si>
    <t>磁吸灯</t>
  </si>
  <si>
    <t>1.名称：嵌入式磁吸灯,48V-200W；;
2.其他:包含完成项目的一切所需物料和工作，其他未尽事宜综合考虑，满足设计和规范要求</t>
  </si>
  <si>
    <t>1.名称：配线
2.型号规格：BV-4mm2
3.敷设方式：穿管敷设
4.其他:包含完成项目的一切所需物料和工作，其他未尽事宜综合考虑，满足设计和规范要求</t>
  </si>
  <si>
    <t>1.名称：配线
2.型号规格：BV-6mm2
3.敷设方式：穿管敷设
4.其他:包含完成项目的一切所需物料和工作，其他未尽事宜综合考虑，满足设计和规范要求</t>
  </si>
  <si>
    <t>配管</t>
  </si>
  <si>
    <t>1.名称：塑料配管
2.型号规格：PVC20
3.敷设方式：结合现场综合考虑，包含但不限于暗敷、明敷等（含剔槽费用）。
4.其他：满足现场使用及相关规范要求</t>
  </si>
  <si>
    <t>卫生间排气扇</t>
  </si>
  <si>
    <t>1.名称:卫生间排气扇
2.规格:300mmX300mm，白色；
3.含止逆阀及连接管、外墙通气管开孔
4.其他:包含完成项目的一切所需物料和工作，其他未尽事宜综合考虑，满足设计和规范要求</t>
  </si>
  <si>
    <t>台</t>
  </si>
  <si>
    <t>卫生间风扇</t>
  </si>
  <si>
    <t>1.名称:卫生间排气扇
2.规格:300mmX300mm，白色；
3.其他:包含完成项目的一切所需物料和工作，其他未尽事宜综合考虑，满足设计和规范要求</t>
  </si>
  <si>
    <t>插座</t>
  </si>
  <si>
    <t>1.名称:普通五孔插座(含接线盒）
2.规格:250V 10A
3.安装方式:墙上暗装，底边距地0.3m
4.其他:包含完成项目的一切所需物料和工作，其他未尽事宜综合考虑，满足设计和规范要求</t>
  </si>
  <si>
    <t>1位单控开关</t>
  </si>
  <si>
    <t>1.名称:单联开关(含接线盒）
2.其他:包含完成项目的一切所需物料和工作，其他未尽事宜综合考虑，满足设计和规范要求</t>
  </si>
  <si>
    <t>2位单控开关</t>
  </si>
  <si>
    <t>1.名称:双联开关(含接线盒）
2.其他:包含完成项目的一切所需物料和工作，其他未尽事宜综合考虑，满足设计和规范要求</t>
  </si>
  <si>
    <t>马桶</t>
  </si>
  <si>
    <t>1.陶瓷冲水式马桶
2.其他：含器具安装、附件安装、打硅胶等包含完成项目的一切所需物料和工作，其他未尽事宜综合考虑，满足设计和规范要求</t>
  </si>
  <si>
    <t>组</t>
  </si>
  <si>
    <t>小便器</t>
  </si>
  <si>
    <t>1.陶瓷立式小便斗
2.其他：含器具安装、附件安装、打硅胶等包含完成项目的一切所需物料和工作，其他未尽事宜综合考虑，满足设计和规范要求</t>
  </si>
  <si>
    <t>洗手盆</t>
  </si>
  <si>
    <t>1.成品铝合金柜体台下盆（含水龙头及五金配件），尺寸0.85*0.6，含镜子；
2.其他：含器具安装、附件安装、打硅胶等包含完成项目的一切所需物料和工作，其他未尽事宜综合考虑，满足设计和规范要求</t>
  </si>
  <si>
    <t>给排水</t>
  </si>
  <si>
    <t>给水管</t>
  </si>
  <si>
    <t>1.名称：PVC25mm塑料配管（含管件）：
2.其他：满足现场使用及相关规范要求</t>
  </si>
  <si>
    <t>废水管</t>
  </si>
  <si>
    <t>1.名称：PVC40mm塑料配管（含管件）：
2.其他：满足现场使用及相关规范要求</t>
  </si>
  <si>
    <t>污水管</t>
  </si>
  <si>
    <t>1.规格：PVC110mm塑料配管（含管件）；
2.其他：满足现场使用及相关规范要求</t>
  </si>
  <si>
    <t>操作台</t>
  </si>
  <si>
    <t>操作台1</t>
  </si>
  <si>
    <t>1.名称：操作台
2.材料:实木面板，人造大理石台面，长1.80m*0.85m*0.6m；
3.其他:包含但不限于支架、四周板材、台面等完成项目的一切所需物料和工作，其他未尽事宜综合考虑，满足设计和规范要求</t>
  </si>
  <si>
    <t>操作台2</t>
  </si>
  <si>
    <t>1.名称：操作台
2.材料:实木面板，人造大理石台面，长1.50m*0.85m*0.6m，含不锈钢洗手盆、水龙头；
3.其他:包含但不限于支架、四周板材、台面等完成项目的一切所需物料和工作，其他未尽事宜综合考虑，满足设计和规范要求</t>
  </si>
  <si>
    <t>小计</t>
  </si>
  <si>
    <t>1、注：上述价格包含人工、材料、机械、脚手架、安全文明施工费、管理费、利润等完成一个清单项所有费用，投标人结合自身及项目情况综合考虑报价，结算时不在调整；</t>
  </si>
  <si>
    <t>软装内容</t>
  </si>
  <si>
    <t>参考图片</t>
  </si>
  <si>
    <t>全费用综合单价（元）</t>
  </si>
  <si>
    <t>香格里拉帘</t>
  </si>
  <si>
    <t>1、加厚款双面同色防水面料
2、全遮光，朦胧白
3、窗帘杆为铝合金材质</t>
  </si>
  <si>
    <t>办公卡座</t>
  </si>
  <si>
    <t>1、内嵌式插座，桌下走线系统，每个座位带八孔插座
2、板材为E0级环保板材，自然木纹
3、座椅为舒适的人体工学椅</t>
  </si>
  <si>
    <t>四人位桌+四人位椅</t>
  </si>
  <si>
    <t>文件柜</t>
  </si>
  <si>
    <t>1、尺寸为800*2000一个
2、采用E0级环保板材，加厚2.5cm层板
3、上层柜门为铝合金边框，3c透视玻璃柜门</t>
  </si>
  <si>
    <t>装饰画</t>
  </si>
  <si>
    <t>1、尺寸：70cm*100cm
2、画框材质为铝合金哑光框/轻奢金属框
3、画面材质为晶瓷画，防刮耐磨、防水防潮
4、画面5年不褪色，防潮抗氧化</t>
  </si>
  <si>
    <t>幅</t>
  </si>
  <si>
    <t>图片仅为参考，后续款式需最终确定</t>
  </si>
  <si>
    <t>沙发组合1（洽谈室）</t>
  </si>
  <si>
    <t>1、L型沙发尺寸为2100*1700
2、L形沙发+单人沙发+茶几+边几+4个抱枕
3.沙发为高弹海绵座椅（海绵回弹率大于等于46%），PU皮面料（抱枕同椅子面料），桦木实木框架，抱枕为羽绒填充
4.茶几为70cm的岩板，纳米烤漆
5.边几为45cm的岩板，纳米烤漆</t>
  </si>
  <si>
    <t>沙发组合2（洽谈室）</t>
  </si>
  <si>
    <t>1、双人沙发尺寸为1700*750
2、双人沙发+单人沙发+茶几+边几+3个抱枕
3.沙发为高弹海绵座椅（海绵回弹率大于等于46%），PU皮面料（抱枕同椅子面料），桦木实木框架，抱枕为羽绒填充
4.茶几为70cm的岩板，纳米烤漆
5.边几为45cm的岩板，纳米烤漆</t>
  </si>
  <si>
    <t>4人座桌椅（接待区）</t>
  </si>
  <si>
    <t>1.80CM岩板圆桌，纳米烤漆；
2.高弹海绵座椅（海绵回弹率大于等于46%），PU皮面料（抱枕同椅子面料），铁艺支脚；
3.其他；包含现场到货摆场，成品保护等</t>
  </si>
  <si>
    <t>包含1件原桌、4把椅子、4个抱枕、1组桌摆</t>
  </si>
  <si>
    <t>沙发组合3（接待区）</t>
  </si>
  <si>
    <t xml:space="preserve">1、白蜡木/北美橡木实木框架，表面采用开放漆/水性漆工艺，原木纹理质感，防水耐磨
2、坐垫为高回弹海绵（厚度大于20cm，密度大于45D，上层混纺羽绒，坐垫软硬适中，久坐不塌）
3、抱枕内填羽绒
4、面料为高级亚麻布或pu皮，耐磨防污
5、80CM岩板圆桌，纳米烤漆
6、主沙发尺寸为2600cm*1400cm
</t>
  </si>
  <si>
    <t>包含1件双面沙发、4件单椅、2件茶几、6个抱枕、1个雕塑、1盆绿植、2组桌摆</t>
  </si>
  <si>
    <t>绿植</t>
  </si>
  <si>
    <t>1、多杆绿植
2、高度1.5m-1.8m
3、含精致容器
4、含两年内的养护</t>
  </si>
  <si>
    <t>盆</t>
  </si>
</sst>
</file>

<file path=xl/styles.xml><?xml version="1.0" encoding="utf-8"?>
<styleSheet xmlns="http://schemas.openxmlformats.org/spreadsheetml/2006/main" xmlns:xr9="http://schemas.microsoft.com/office/spreadsheetml/2016/revision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28">
    <font>
      <sz val="11"/>
      <color theme="1"/>
      <name val="宋体"/>
      <charset val="134"/>
      <scheme val="minor"/>
    </font>
    <font>
      <b/>
      <sz val="18"/>
      <color theme="1"/>
      <name val="宋体"/>
      <charset val="134"/>
      <scheme val="minor"/>
    </font>
    <font>
      <sz val="16"/>
      <color theme="1"/>
      <name val="宋体"/>
      <charset val="134"/>
      <scheme val="minor"/>
    </font>
    <font>
      <sz val="16"/>
      <name val="宋体"/>
      <charset val="134"/>
      <scheme val="minor"/>
    </font>
    <font>
      <sz val="14"/>
      <color theme="1"/>
      <name val="宋体"/>
      <charset val="134"/>
      <scheme val="minor"/>
    </font>
    <font>
      <sz val="11"/>
      <name val="宋体"/>
      <charset val="134"/>
      <scheme val="minor"/>
    </font>
    <font>
      <b/>
      <sz val="16"/>
      <color theme="1"/>
      <name val="宋体"/>
      <charset val="134"/>
      <scheme val="minor"/>
    </font>
    <font>
      <b/>
      <sz val="14"/>
      <color theme="1"/>
      <name val="宋体"/>
      <charset val="134"/>
      <scheme val="minor"/>
    </font>
    <font>
      <b/>
      <sz val="12"/>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
    <border>
      <left/>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0" fillId="2" borderId="10" applyNumberFormat="0" applyFont="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11" applyNumberFormat="0" applyFill="0" applyAlignment="0" applyProtection="0">
      <alignment vertical="center"/>
    </xf>
    <xf numFmtId="0" fontId="15" fillId="0" borderId="11" applyNumberFormat="0" applyFill="0" applyAlignment="0" applyProtection="0">
      <alignment vertical="center"/>
    </xf>
    <xf numFmtId="0" fontId="16" fillId="0" borderId="12" applyNumberFormat="0" applyFill="0" applyAlignment="0" applyProtection="0">
      <alignment vertical="center"/>
    </xf>
    <xf numFmtId="0" fontId="16" fillId="0" borderId="0" applyNumberFormat="0" applyFill="0" applyBorder="0" applyAlignment="0" applyProtection="0">
      <alignment vertical="center"/>
    </xf>
    <xf numFmtId="0" fontId="17" fillId="3" borderId="13" applyNumberFormat="0" applyAlignment="0" applyProtection="0">
      <alignment vertical="center"/>
    </xf>
    <xf numFmtId="0" fontId="18" fillId="4" borderId="14" applyNumberFormat="0" applyAlignment="0" applyProtection="0">
      <alignment vertical="center"/>
    </xf>
    <xf numFmtId="0" fontId="19" fillId="4" borderId="13" applyNumberFormat="0" applyAlignment="0" applyProtection="0">
      <alignment vertical="center"/>
    </xf>
    <xf numFmtId="0" fontId="20" fillId="5" borderId="15" applyNumberFormat="0" applyAlignment="0" applyProtection="0">
      <alignment vertical="center"/>
    </xf>
    <xf numFmtId="0" fontId="21" fillId="0" borderId="16" applyNumberFormat="0" applyFill="0" applyAlignment="0" applyProtection="0">
      <alignment vertical="center"/>
    </xf>
    <xf numFmtId="0" fontId="22" fillId="0" borderId="17" applyNumberFormat="0" applyFill="0" applyAlignment="0" applyProtection="0">
      <alignment vertical="center"/>
    </xf>
    <xf numFmtId="0" fontId="23" fillId="6" borderId="0" applyNumberFormat="0" applyBorder="0" applyAlignment="0" applyProtection="0">
      <alignment vertical="center"/>
    </xf>
    <xf numFmtId="0" fontId="24" fillId="7" borderId="0" applyNumberFormat="0" applyBorder="0" applyAlignment="0" applyProtection="0">
      <alignment vertical="center"/>
    </xf>
    <xf numFmtId="0" fontId="25" fillId="8" borderId="0" applyNumberFormat="0" applyBorder="0" applyAlignment="0" applyProtection="0">
      <alignment vertical="center"/>
    </xf>
    <xf numFmtId="0" fontId="26" fillId="9" borderId="0" applyNumberFormat="0" applyBorder="0" applyAlignment="0" applyProtection="0">
      <alignment vertical="center"/>
    </xf>
    <xf numFmtId="0" fontId="27" fillId="10" borderId="0" applyNumberFormat="0" applyBorder="0" applyAlignment="0" applyProtection="0">
      <alignment vertical="center"/>
    </xf>
    <xf numFmtId="0" fontId="27" fillId="11" borderId="0" applyNumberFormat="0" applyBorder="0" applyAlignment="0" applyProtection="0">
      <alignment vertical="center"/>
    </xf>
    <xf numFmtId="0" fontId="26" fillId="12" borderId="0" applyNumberFormat="0" applyBorder="0" applyAlignment="0" applyProtection="0">
      <alignment vertical="center"/>
    </xf>
    <xf numFmtId="0" fontId="26" fillId="13" borderId="0" applyNumberFormat="0" applyBorder="0" applyAlignment="0" applyProtection="0">
      <alignment vertical="center"/>
    </xf>
    <xf numFmtId="0" fontId="27" fillId="14" borderId="0" applyNumberFormat="0" applyBorder="0" applyAlignment="0" applyProtection="0">
      <alignment vertical="center"/>
    </xf>
    <xf numFmtId="0" fontId="27"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18" borderId="0" applyNumberFormat="0" applyBorder="0" applyAlignment="0" applyProtection="0">
      <alignment vertical="center"/>
    </xf>
    <xf numFmtId="0" fontId="27" fillId="19" borderId="0" applyNumberFormat="0" applyBorder="0" applyAlignment="0" applyProtection="0">
      <alignment vertical="center"/>
    </xf>
    <xf numFmtId="0" fontId="26" fillId="20" borderId="0" applyNumberFormat="0" applyBorder="0" applyAlignment="0" applyProtection="0">
      <alignment vertical="center"/>
    </xf>
    <xf numFmtId="0" fontId="26" fillId="21" borderId="0" applyNumberFormat="0" applyBorder="0" applyAlignment="0" applyProtection="0">
      <alignment vertical="center"/>
    </xf>
    <xf numFmtId="0" fontId="27" fillId="22" borderId="0" applyNumberFormat="0" applyBorder="0" applyAlignment="0" applyProtection="0">
      <alignment vertical="center"/>
    </xf>
    <xf numFmtId="0" fontId="27" fillId="23" borderId="0" applyNumberFormat="0" applyBorder="0" applyAlignment="0" applyProtection="0">
      <alignment vertical="center"/>
    </xf>
    <xf numFmtId="0" fontId="26" fillId="24" borderId="0" applyNumberFormat="0" applyBorder="0" applyAlignment="0" applyProtection="0">
      <alignment vertical="center"/>
    </xf>
    <xf numFmtId="0" fontId="26" fillId="25" borderId="0" applyNumberFormat="0" applyBorder="0" applyAlignment="0" applyProtection="0">
      <alignment vertical="center"/>
    </xf>
    <xf numFmtId="0" fontId="27" fillId="26" borderId="0" applyNumberFormat="0" applyBorder="0" applyAlignment="0" applyProtection="0">
      <alignment vertical="center"/>
    </xf>
    <xf numFmtId="0" fontId="27" fillId="27" borderId="0" applyNumberFormat="0" applyBorder="0" applyAlignment="0" applyProtection="0">
      <alignment vertical="center"/>
    </xf>
    <xf numFmtId="0" fontId="26" fillId="28" borderId="0" applyNumberFormat="0" applyBorder="0" applyAlignment="0" applyProtection="0">
      <alignment vertical="center"/>
    </xf>
    <xf numFmtId="0" fontId="26" fillId="29" borderId="0" applyNumberFormat="0" applyBorder="0" applyAlignment="0" applyProtection="0">
      <alignment vertical="center"/>
    </xf>
    <xf numFmtId="0" fontId="27" fillId="30" borderId="0" applyNumberFormat="0" applyBorder="0" applyAlignment="0" applyProtection="0">
      <alignment vertical="center"/>
    </xf>
    <xf numFmtId="0" fontId="27" fillId="31" borderId="0" applyNumberFormat="0" applyBorder="0" applyAlignment="0" applyProtection="0">
      <alignment vertical="center"/>
    </xf>
    <xf numFmtId="0" fontId="26" fillId="32" borderId="0" applyNumberFormat="0" applyBorder="0" applyAlignment="0" applyProtection="0">
      <alignment vertical="center"/>
    </xf>
  </cellStyleXfs>
  <cellXfs count="47">
    <xf numFmtId="0" fontId="0" fillId="0" borderId="0" xfId="0">
      <alignment vertical="center"/>
    </xf>
    <xf numFmtId="0" fontId="0" fillId="0" borderId="0" xfId="0" applyAlignment="1">
      <alignment horizontal="center" vertical="center"/>
    </xf>
    <xf numFmtId="176" fontId="0" fillId="0" borderId="0" xfId="0" applyNumberFormat="1" applyAlignment="1">
      <alignment horizontal="center" vertical="center"/>
    </xf>
    <xf numFmtId="0" fontId="1" fillId="0" borderId="1" xfId="0" applyFont="1" applyBorder="1" applyAlignment="1">
      <alignment horizontal="center" vertical="center"/>
    </xf>
    <xf numFmtId="0" fontId="1" fillId="0" borderId="0" xfId="0" applyFont="1" applyAlignment="1">
      <alignment horizontal="center" vertical="center"/>
    </xf>
    <xf numFmtId="176" fontId="1" fillId="0" borderId="0" xfId="0" applyNumberFormat="1" applyFont="1" applyAlignment="1">
      <alignment horizontal="center" vertical="center"/>
    </xf>
    <xf numFmtId="0" fontId="2" fillId="0" borderId="2" xfId="0" applyFont="1" applyBorder="1" applyAlignment="1">
      <alignment horizontal="center" vertical="center"/>
    </xf>
    <xf numFmtId="176" fontId="2" fillId="0" borderId="2" xfId="0" applyNumberFormat="1" applyFont="1" applyBorder="1" applyAlignment="1">
      <alignment horizontal="center" vertical="center" wrapText="1"/>
    </xf>
    <xf numFmtId="176" fontId="2" fillId="0" borderId="2" xfId="0" applyNumberFormat="1" applyFont="1" applyBorder="1" applyAlignment="1">
      <alignment horizontal="center" vertical="center"/>
    </xf>
    <xf numFmtId="0" fontId="2" fillId="0" borderId="2" xfId="0" applyFont="1" applyBorder="1" applyAlignment="1">
      <alignment horizontal="left" vertical="center" wrapText="1"/>
    </xf>
    <xf numFmtId="0" fontId="3" fillId="0" borderId="2" xfId="0" applyFont="1" applyBorder="1" applyAlignment="1">
      <alignment horizontal="center" vertical="center"/>
    </xf>
    <xf numFmtId="0" fontId="3" fillId="0" borderId="2" xfId="0" applyFont="1" applyFill="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0" borderId="2" xfId="0" applyFont="1" applyBorder="1" applyAlignment="1">
      <alignment horizontal="center" vertical="center" wrapText="1"/>
    </xf>
    <xf numFmtId="0" fontId="0" fillId="0" borderId="0" xfId="0" applyAlignment="1">
      <alignment horizontal="center" vertical="center" wrapText="1"/>
    </xf>
    <xf numFmtId="0" fontId="4" fillId="0" borderId="1" xfId="0" applyFont="1" applyFill="1" applyBorder="1" applyAlignment="1">
      <alignment horizontal="center" vertical="center"/>
    </xf>
    <xf numFmtId="0" fontId="4" fillId="0" borderId="0" xfId="0" applyFont="1" applyFill="1" applyAlignment="1">
      <alignment horizontal="center" vertical="center"/>
    </xf>
    <xf numFmtId="0" fontId="4" fillId="0" borderId="0" xfId="0" applyFont="1" applyFill="1" applyAlignment="1">
      <alignment horizontal="center" vertical="center" wrapText="1"/>
    </xf>
    <xf numFmtId="176" fontId="4" fillId="0" borderId="0" xfId="0" applyNumberFormat="1" applyFont="1" applyFill="1" applyAlignment="1">
      <alignment horizontal="center" vertical="center"/>
    </xf>
    <xf numFmtId="0" fontId="0" fillId="0" borderId="2" xfId="0" applyFill="1" applyBorder="1" applyAlignment="1">
      <alignment horizontal="center" vertical="center"/>
    </xf>
    <xf numFmtId="0" fontId="0" fillId="0" borderId="3" xfId="0" applyFill="1" applyBorder="1" applyAlignment="1">
      <alignment horizontal="center" vertical="center"/>
    </xf>
    <xf numFmtId="0" fontId="0" fillId="0" borderId="5" xfId="0" applyFill="1" applyBorder="1" applyAlignment="1">
      <alignment horizontal="center" vertical="center" wrapText="1"/>
    </xf>
    <xf numFmtId="176" fontId="0" fillId="0" borderId="2" xfId="0" applyNumberFormat="1" applyFill="1" applyBorder="1" applyAlignment="1">
      <alignment horizontal="center" vertical="center" wrapText="1"/>
    </xf>
    <xf numFmtId="176" fontId="0" fillId="0" borderId="2" xfId="0" applyNumberFormat="1" applyFill="1" applyBorder="1" applyAlignment="1">
      <alignment horizontal="center" vertical="center"/>
    </xf>
    <xf numFmtId="0" fontId="0" fillId="0" borderId="6" xfId="0" applyFill="1" applyBorder="1" applyAlignment="1">
      <alignment horizontal="center" vertical="center"/>
    </xf>
    <xf numFmtId="0" fontId="0" fillId="0" borderId="2" xfId="0" applyFill="1" applyBorder="1" applyAlignment="1">
      <alignment horizontal="center" vertical="center" wrapText="1"/>
    </xf>
    <xf numFmtId="0" fontId="0" fillId="0" borderId="2" xfId="0" applyFill="1" applyBorder="1" applyAlignment="1">
      <alignment horizontal="left" vertical="center" wrapText="1"/>
    </xf>
    <xf numFmtId="0" fontId="5" fillId="0" borderId="2" xfId="0" applyFont="1" applyFill="1" applyBorder="1" applyAlignment="1">
      <alignment horizontal="center" vertical="center"/>
    </xf>
    <xf numFmtId="0" fontId="0" fillId="0" borderId="7" xfId="0" applyFill="1" applyBorder="1" applyAlignment="1">
      <alignment horizontal="center" vertical="center"/>
    </xf>
    <xf numFmtId="0" fontId="0" fillId="0" borderId="8" xfId="0" applyFill="1" applyBorder="1" applyAlignment="1">
      <alignment horizontal="center" vertical="center"/>
    </xf>
    <xf numFmtId="0" fontId="5" fillId="0" borderId="2" xfId="0" applyFont="1" applyFill="1" applyBorder="1" applyAlignment="1">
      <alignment horizontal="center" vertical="center" wrapText="1"/>
    </xf>
    <xf numFmtId="0" fontId="0" fillId="0" borderId="2" xfId="0" applyFont="1" applyFill="1" applyBorder="1" applyAlignment="1">
      <alignment horizontal="left" vertical="center" wrapText="1"/>
    </xf>
    <xf numFmtId="0" fontId="4" fillId="0" borderId="2" xfId="0" applyFont="1" applyFill="1" applyBorder="1" applyAlignment="1">
      <alignment horizontal="center" vertical="center"/>
    </xf>
    <xf numFmtId="0" fontId="5" fillId="0" borderId="5"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0" fillId="0" borderId="6" xfId="0" applyFill="1" applyBorder="1" applyAlignment="1">
      <alignment horizontal="left" vertical="center" wrapText="1"/>
    </xf>
    <xf numFmtId="0" fontId="0" fillId="0" borderId="6" xfId="0" applyFill="1" applyBorder="1" applyAlignment="1">
      <alignment horizontal="left" vertical="center"/>
    </xf>
    <xf numFmtId="0" fontId="0" fillId="0" borderId="1" xfId="0" applyBorder="1" applyAlignment="1">
      <alignment horizontal="center" vertical="center"/>
    </xf>
    <xf numFmtId="0" fontId="0" fillId="0" borderId="0" xfId="0" applyFill="1" applyAlignment="1">
      <alignment horizontal="center" vertical="center"/>
    </xf>
    <xf numFmtId="0" fontId="6" fillId="0" borderId="0" xfId="0" applyFont="1" applyAlignment="1">
      <alignment horizontal="center" vertical="center"/>
    </xf>
    <xf numFmtId="0" fontId="0" fillId="0" borderId="2" xfId="0" applyBorder="1" applyAlignment="1">
      <alignment vertical="center" wrapText="1"/>
    </xf>
    <xf numFmtId="0" fontId="0" fillId="0" borderId="2" xfId="0" applyBorder="1" applyAlignment="1">
      <alignment horizontal="center" vertical="center"/>
    </xf>
    <xf numFmtId="0" fontId="0" fillId="0" borderId="2" xfId="0" applyBorder="1" applyAlignment="1">
      <alignment horizontal="center" vertical="center" wrapText="1"/>
    </xf>
    <xf numFmtId="0" fontId="7" fillId="0" borderId="3" xfId="0" applyFont="1" applyBorder="1" applyAlignment="1">
      <alignment horizontal="center" vertical="center"/>
    </xf>
    <xf numFmtId="0" fontId="7" fillId="0" borderId="5" xfId="0" applyFont="1" applyBorder="1" applyAlignment="1">
      <alignment horizontal="center" vertical="center"/>
    </xf>
    <xf numFmtId="176" fontId="8" fillId="0" borderId="2" xfId="0" applyNumberFormat="1" applyFont="1" applyBorder="1" applyAlignment="1">
      <alignment horizontal="center"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pn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3" Type="http://schemas.openxmlformats.org/officeDocument/2006/relationships/image" Target="media/image3.png"/><Relationship Id="rId2" Type="http://schemas.openxmlformats.org/officeDocument/2006/relationships/image" Target="media/image2.png"/><Relationship Id="rId10" Type="http://schemas.openxmlformats.org/officeDocument/2006/relationships/image" Target="media/image10.png"/><Relationship Id="rId1" Type="http://schemas.openxmlformats.org/officeDocument/2006/relationships/image" Target="media/image1.jpeg"/></Relationships>
</file>

<file path=xl/_rels/workbook.xml.rels><?xml version="1.0" encoding="UTF-8" standalone="yes"?>
<Relationships xmlns="http://schemas.openxmlformats.org/package/2006/relationships"><Relationship Id="rId7" Type="http://www.wps.cn/officeDocument/2020/cellImage" Target="cellimages.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D10"/>
  <sheetViews>
    <sheetView topLeftCell="A3" workbookViewId="0">
      <selection activeCell="A10" sqref="A10:D10"/>
    </sheetView>
  </sheetViews>
  <sheetFormatPr defaultColWidth="9" defaultRowHeight="13.5" outlineLevelCol="3"/>
  <cols>
    <col min="1" max="1" width="7.63333333333333" customWidth="1"/>
    <col min="2" max="2" width="32.5" customWidth="1"/>
    <col min="3" max="3" width="21.1333333333333" customWidth="1"/>
    <col min="4" max="4" width="30.775" customWidth="1"/>
  </cols>
  <sheetData>
    <row r="1" ht="29" customHeight="1" spans="1:4">
      <c r="A1" s="40" t="s">
        <v>0</v>
      </c>
      <c r="B1" s="40"/>
      <c r="C1" s="40"/>
      <c r="D1" s="40"/>
    </row>
    <row r="2" ht="49" customHeight="1" spans="1:4">
      <c r="A2" s="41" t="s">
        <v>1</v>
      </c>
      <c r="B2" s="41"/>
      <c r="C2" s="41"/>
      <c r="D2" s="41"/>
    </row>
    <row r="3" s="1" customFormat="1" ht="53" customHeight="1" spans="1:4">
      <c r="A3" s="42" t="s">
        <v>2</v>
      </c>
      <c r="B3" s="42" t="s">
        <v>3</v>
      </c>
      <c r="C3" s="42" t="s">
        <v>4</v>
      </c>
      <c r="D3" s="42" t="s">
        <v>5</v>
      </c>
    </row>
    <row r="4" s="1" customFormat="1" ht="53" customHeight="1" spans="1:4">
      <c r="A4" s="42" t="s">
        <v>6</v>
      </c>
      <c r="B4" s="43" t="s">
        <v>7</v>
      </c>
      <c r="C4" s="42"/>
      <c r="D4" s="42"/>
    </row>
    <row r="5" s="1" customFormat="1" ht="53" customHeight="1" spans="1:4">
      <c r="A5" s="42">
        <v>1</v>
      </c>
      <c r="B5" s="43" t="s">
        <v>8</v>
      </c>
      <c r="C5" s="42"/>
      <c r="D5" s="42"/>
    </row>
    <row r="6" s="1" customFormat="1" ht="53" customHeight="1" spans="1:4">
      <c r="A6" s="42">
        <v>2</v>
      </c>
      <c r="B6" s="43" t="s">
        <v>9</v>
      </c>
      <c r="C6" s="42"/>
      <c r="D6" s="42"/>
    </row>
    <row r="7" s="1" customFormat="1" ht="53" customHeight="1" spans="1:4">
      <c r="A7" s="42">
        <v>3</v>
      </c>
      <c r="B7" s="43" t="s">
        <v>10</v>
      </c>
      <c r="C7" s="42">
        <v>32000</v>
      </c>
      <c r="D7" s="43" t="s">
        <v>11</v>
      </c>
    </row>
    <row r="8" s="1" customFormat="1" ht="52" customHeight="1" spans="1:4">
      <c r="A8" s="44" t="s">
        <v>12</v>
      </c>
      <c r="B8" s="45"/>
      <c r="C8" s="46"/>
      <c r="D8" s="42"/>
    </row>
    <row r="9" s="1" customFormat="1" ht="64" customHeight="1" spans="1:4">
      <c r="A9" s="42" t="s">
        <v>13</v>
      </c>
      <c r="B9" s="42"/>
      <c r="C9" s="42"/>
      <c r="D9" s="42"/>
    </row>
    <row r="10" ht="33" customHeight="1" spans="1:4">
      <c r="A10" s="42" t="s">
        <v>14</v>
      </c>
      <c r="B10" s="42"/>
      <c r="C10" s="42"/>
      <c r="D10" s="42"/>
    </row>
  </sheetData>
  <mergeCells count="5">
    <mergeCell ref="A1:D1"/>
    <mergeCell ref="A2:D2"/>
    <mergeCell ref="A8:B8"/>
    <mergeCell ref="A9:D9"/>
    <mergeCell ref="A10:D10"/>
  </mergeCell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pageSetUpPr fitToPage="1"/>
  </sheetPr>
  <dimension ref="A1:I43"/>
  <sheetViews>
    <sheetView zoomScale="80" zoomScaleNormal="80" topLeftCell="A35" workbookViewId="0">
      <selection activeCell="C45" sqref="C45"/>
    </sheetView>
  </sheetViews>
  <sheetFormatPr defaultColWidth="15.775" defaultRowHeight="25" customHeight="1"/>
  <cols>
    <col min="1" max="1" width="6.44166666666667" style="1" customWidth="1"/>
    <col min="2" max="2" width="9.86666666666667" style="1" customWidth="1"/>
    <col min="3" max="3" width="27.75" style="15" customWidth="1"/>
    <col min="4" max="4" width="66.1666666666667" style="1" customWidth="1"/>
    <col min="5" max="6" width="13.325" style="1" customWidth="1"/>
    <col min="7" max="7" width="19.5833333333333" style="2" customWidth="1"/>
    <col min="8" max="8" width="15.775" style="2" customWidth="1"/>
    <col min="9" max="16380" width="15.775" style="1" customWidth="1"/>
    <col min="16381" max="16384" width="15.775" style="1"/>
  </cols>
  <sheetData>
    <row r="1" customHeight="1" spans="1:9">
      <c r="A1" s="16" t="s">
        <v>15</v>
      </c>
      <c r="B1" s="17"/>
      <c r="C1" s="18"/>
      <c r="D1" s="17"/>
      <c r="E1" s="17"/>
      <c r="F1" s="17"/>
      <c r="G1" s="19"/>
      <c r="H1" s="19"/>
      <c r="I1" s="39"/>
    </row>
    <row r="2" ht="40" customHeight="1" spans="1:9">
      <c r="A2" s="20" t="s">
        <v>2</v>
      </c>
      <c r="B2" s="21" t="s">
        <v>16</v>
      </c>
      <c r="C2" s="22"/>
      <c r="D2" s="20" t="s">
        <v>17</v>
      </c>
      <c r="E2" s="20" t="s">
        <v>18</v>
      </c>
      <c r="F2" s="20" t="s">
        <v>19</v>
      </c>
      <c r="G2" s="23" t="s">
        <v>20</v>
      </c>
      <c r="H2" s="24" t="s">
        <v>21</v>
      </c>
      <c r="I2" s="20" t="s">
        <v>5</v>
      </c>
    </row>
    <row r="3" ht="128" customHeight="1" spans="1:9">
      <c r="A3" s="20">
        <v>1</v>
      </c>
      <c r="B3" s="25" t="s">
        <v>22</v>
      </c>
      <c r="C3" s="26" t="s">
        <v>23</v>
      </c>
      <c r="D3" s="27" t="s">
        <v>24</v>
      </c>
      <c r="E3" s="28" t="s">
        <v>25</v>
      </c>
      <c r="F3" s="20">
        <v>76.2</v>
      </c>
      <c r="G3" s="24"/>
      <c r="H3" s="24"/>
      <c r="I3" s="20"/>
    </row>
    <row r="4" ht="64" customHeight="1" spans="1:9">
      <c r="A4" s="20">
        <v>2</v>
      </c>
      <c r="B4" s="29"/>
      <c r="C4" s="26" t="s">
        <v>26</v>
      </c>
      <c r="D4" s="27" t="s">
        <v>27</v>
      </c>
      <c r="E4" s="20" t="s">
        <v>25</v>
      </c>
      <c r="F4" s="20">
        <f>F3*2</f>
        <v>152.4</v>
      </c>
      <c r="G4" s="24"/>
      <c r="H4" s="24"/>
      <c r="I4" s="20"/>
    </row>
    <row r="5" ht="99" customHeight="1" spans="1:9">
      <c r="A5" s="20">
        <v>3</v>
      </c>
      <c r="B5" s="29"/>
      <c r="C5" s="26" t="s">
        <v>28</v>
      </c>
      <c r="D5" s="27" t="s">
        <v>29</v>
      </c>
      <c r="E5" s="20" t="s">
        <v>25</v>
      </c>
      <c r="F5" s="20">
        <f>22*3.6</f>
        <v>79.2</v>
      </c>
      <c r="G5" s="24"/>
      <c r="H5" s="24"/>
      <c r="I5" s="20"/>
    </row>
    <row r="6" ht="99" customHeight="1" spans="1:9">
      <c r="A6" s="20">
        <v>4</v>
      </c>
      <c r="B6" s="29"/>
      <c r="C6" s="26" t="s">
        <v>30</v>
      </c>
      <c r="D6" s="27" t="s">
        <v>31</v>
      </c>
      <c r="E6" s="20" t="s">
        <v>25</v>
      </c>
      <c r="F6" s="24">
        <v>23.94</v>
      </c>
      <c r="G6" s="24"/>
      <c r="H6" s="24"/>
      <c r="I6" s="20"/>
    </row>
    <row r="7" ht="99" customHeight="1" spans="1:9">
      <c r="A7" s="20">
        <v>5</v>
      </c>
      <c r="B7" s="25" t="s">
        <v>32</v>
      </c>
      <c r="C7" s="26" t="s">
        <v>33</v>
      </c>
      <c r="D7" s="27" t="s">
        <v>34</v>
      </c>
      <c r="E7" s="20" t="s">
        <v>25</v>
      </c>
      <c r="F7" s="20">
        <v>4.68</v>
      </c>
      <c r="G7" s="24"/>
      <c r="H7" s="24"/>
      <c r="I7" s="20"/>
    </row>
    <row r="8" ht="99" customHeight="1" spans="1:9">
      <c r="A8" s="20">
        <v>6</v>
      </c>
      <c r="B8" s="29"/>
      <c r="C8" s="26" t="s">
        <v>35</v>
      </c>
      <c r="D8" s="27" t="s">
        <v>36</v>
      </c>
      <c r="E8" s="20" t="s">
        <v>25</v>
      </c>
      <c r="F8" s="20">
        <v>5.23</v>
      </c>
      <c r="G8" s="24"/>
      <c r="H8" s="24"/>
      <c r="I8" s="20"/>
    </row>
    <row r="9" ht="99" customHeight="1" spans="1:9">
      <c r="A9" s="20">
        <v>7</v>
      </c>
      <c r="B9" s="29"/>
      <c r="C9" s="26" t="s">
        <v>37</v>
      </c>
      <c r="D9" s="27" t="s">
        <v>38</v>
      </c>
      <c r="E9" s="20" t="s">
        <v>25</v>
      </c>
      <c r="F9" s="20">
        <v>1.89</v>
      </c>
      <c r="G9" s="24"/>
      <c r="H9" s="24"/>
      <c r="I9" s="20"/>
    </row>
    <row r="10" ht="110" customHeight="1" spans="1:9">
      <c r="A10" s="20">
        <v>8</v>
      </c>
      <c r="B10" s="30"/>
      <c r="C10" s="26" t="s">
        <v>39</v>
      </c>
      <c r="D10" s="27" t="s">
        <v>40</v>
      </c>
      <c r="E10" s="20" t="s">
        <v>25</v>
      </c>
      <c r="F10" s="20">
        <v>0.72</v>
      </c>
      <c r="G10" s="24"/>
      <c r="H10" s="24"/>
      <c r="I10" s="20"/>
    </row>
    <row r="11" ht="110" customHeight="1" spans="1:9">
      <c r="A11" s="20">
        <v>9</v>
      </c>
      <c r="B11" s="29" t="s">
        <v>41</v>
      </c>
      <c r="C11" s="31" t="s">
        <v>42</v>
      </c>
      <c r="D11" s="32" t="s">
        <v>43</v>
      </c>
      <c r="E11" s="20" t="s">
        <v>25</v>
      </c>
      <c r="F11" s="28">
        <v>4.5</v>
      </c>
      <c r="G11" s="24"/>
      <c r="H11" s="24"/>
      <c r="I11" s="20"/>
    </row>
    <row r="12" ht="110" customHeight="1" spans="1:9">
      <c r="A12" s="20">
        <v>10</v>
      </c>
      <c r="B12" s="30"/>
      <c r="C12" s="31" t="s">
        <v>44</v>
      </c>
      <c r="D12" s="27" t="s">
        <v>45</v>
      </c>
      <c r="E12" s="33" t="s">
        <v>46</v>
      </c>
      <c r="F12" s="28">
        <f>4.5*0.6</f>
        <v>2.7</v>
      </c>
      <c r="G12" s="24"/>
      <c r="H12" s="24"/>
      <c r="I12" s="20"/>
    </row>
    <row r="13" ht="110" customHeight="1" spans="1:9">
      <c r="A13" s="20">
        <v>11</v>
      </c>
      <c r="B13" s="29" t="s">
        <v>47</v>
      </c>
      <c r="C13" s="26" t="s">
        <v>48</v>
      </c>
      <c r="D13" s="27" t="s">
        <v>49</v>
      </c>
      <c r="E13" s="20" t="s">
        <v>25</v>
      </c>
      <c r="F13" s="20">
        <v>4.5</v>
      </c>
      <c r="G13" s="24"/>
      <c r="H13" s="24"/>
      <c r="I13" s="20"/>
    </row>
    <row r="14" ht="110" customHeight="1" spans="1:9">
      <c r="A14" s="20">
        <v>12</v>
      </c>
      <c r="B14" s="29"/>
      <c r="C14" s="26" t="s">
        <v>50</v>
      </c>
      <c r="D14" s="27" t="s">
        <v>51</v>
      </c>
      <c r="E14" s="20" t="s">
        <v>25</v>
      </c>
      <c r="F14" s="20">
        <v>96.86</v>
      </c>
      <c r="G14" s="24"/>
      <c r="H14" s="24"/>
      <c r="I14" s="20" t="str">
        <f>_xlfn.DISPIMG("ID_837387439D394D7F8BC771CB653E55EB",1)</f>
        <v>=DISPIMG("ID_837387439D394D7F8BC771CB653E55EB",1)</v>
      </c>
    </row>
    <row r="15" ht="77" customHeight="1" spans="1:9">
      <c r="A15" s="20">
        <v>13</v>
      </c>
      <c r="B15" s="30"/>
      <c r="C15" s="31" t="s">
        <v>52</v>
      </c>
      <c r="D15" s="27" t="s">
        <v>53</v>
      </c>
      <c r="E15" s="20" t="s">
        <v>25</v>
      </c>
      <c r="F15" s="28">
        <v>1.52</v>
      </c>
      <c r="G15" s="24"/>
      <c r="H15" s="24"/>
      <c r="I15" s="20"/>
    </row>
    <row r="16" ht="123" customHeight="1" spans="1:9">
      <c r="A16" s="20">
        <v>14</v>
      </c>
      <c r="B16" s="20" t="s">
        <v>54</v>
      </c>
      <c r="C16" s="31" t="s">
        <v>55</v>
      </c>
      <c r="D16" s="27" t="s">
        <v>56</v>
      </c>
      <c r="E16" s="20" t="s">
        <v>25</v>
      </c>
      <c r="F16" s="28">
        <v>101.36</v>
      </c>
      <c r="G16" s="24"/>
      <c r="H16" s="24"/>
      <c r="I16" s="20"/>
    </row>
    <row r="17" ht="107" customHeight="1" spans="1:9">
      <c r="A17" s="20">
        <v>15</v>
      </c>
      <c r="B17" s="20" t="s">
        <v>57</v>
      </c>
      <c r="C17" s="26" t="s">
        <v>58</v>
      </c>
      <c r="D17" s="27" t="s">
        <v>59</v>
      </c>
      <c r="E17" s="20" t="s">
        <v>25</v>
      </c>
      <c r="F17" s="20">
        <f>86*0.05</f>
        <v>4.3</v>
      </c>
      <c r="G17" s="24"/>
      <c r="H17" s="24"/>
      <c r="I17" s="20"/>
    </row>
    <row r="18" ht="57" customHeight="1" spans="1:9">
      <c r="A18" s="20">
        <v>16</v>
      </c>
      <c r="B18" s="20" t="s">
        <v>60</v>
      </c>
      <c r="C18" s="22" t="s">
        <v>61</v>
      </c>
      <c r="D18" s="27" t="s">
        <v>62</v>
      </c>
      <c r="E18" s="20" t="s">
        <v>63</v>
      </c>
      <c r="F18" s="20">
        <v>1</v>
      </c>
      <c r="G18" s="24"/>
      <c r="H18" s="24"/>
      <c r="I18" s="20"/>
    </row>
    <row r="19" ht="63" customHeight="1" spans="1:9">
      <c r="A19" s="20">
        <v>17</v>
      </c>
      <c r="B19" s="20"/>
      <c r="C19" s="22" t="s">
        <v>64</v>
      </c>
      <c r="D19" s="27" t="s">
        <v>65</v>
      </c>
      <c r="E19" s="20" t="s">
        <v>63</v>
      </c>
      <c r="F19" s="28">
        <v>5</v>
      </c>
      <c r="G19" s="24"/>
      <c r="H19" s="24"/>
      <c r="I19" s="20"/>
    </row>
    <row r="20" ht="74" customHeight="1" spans="1:9">
      <c r="A20" s="20">
        <v>18</v>
      </c>
      <c r="B20" s="20"/>
      <c r="C20" s="22" t="s">
        <v>66</v>
      </c>
      <c r="D20" s="27" t="s">
        <v>67</v>
      </c>
      <c r="E20" s="20" t="s">
        <v>68</v>
      </c>
      <c r="F20" s="28">
        <v>465</v>
      </c>
      <c r="G20" s="24"/>
      <c r="H20" s="24"/>
      <c r="I20" s="20"/>
    </row>
    <row r="21" ht="55" customHeight="1" spans="1:9">
      <c r="A21" s="20">
        <v>19</v>
      </c>
      <c r="B21" s="20"/>
      <c r="C21" s="22" t="s">
        <v>69</v>
      </c>
      <c r="D21" s="27" t="s">
        <v>70</v>
      </c>
      <c r="E21" s="20" t="s">
        <v>71</v>
      </c>
      <c r="F21" s="28">
        <v>32</v>
      </c>
      <c r="G21" s="24"/>
      <c r="H21" s="24"/>
      <c r="I21" s="20"/>
    </row>
    <row r="22" ht="55" customHeight="1" spans="1:9">
      <c r="A22" s="20">
        <v>20</v>
      </c>
      <c r="B22" s="20"/>
      <c r="C22" s="22" t="s">
        <v>72</v>
      </c>
      <c r="D22" s="27" t="s">
        <v>73</v>
      </c>
      <c r="E22" s="20" t="s">
        <v>68</v>
      </c>
      <c r="F22" s="28">
        <v>12</v>
      </c>
      <c r="G22" s="24"/>
      <c r="H22" s="24"/>
      <c r="I22" s="20"/>
    </row>
    <row r="23" ht="55" customHeight="1" spans="1:9">
      <c r="A23" s="20">
        <v>21</v>
      </c>
      <c r="B23" s="20"/>
      <c r="C23" s="22" t="s">
        <v>74</v>
      </c>
      <c r="D23" s="27" t="s">
        <v>75</v>
      </c>
      <c r="E23" s="20" t="s">
        <v>63</v>
      </c>
      <c r="F23" s="28">
        <v>6</v>
      </c>
      <c r="G23" s="24"/>
      <c r="H23" s="24"/>
      <c r="I23" s="20"/>
    </row>
    <row r="24" ht="77" customHeight="1" spans="1:9">
      <c r="A24" s="20">
        <v>22</v>
      </c>
      <c r="B24" s="20"/>
      <c r="C24" s="22" t="s">
        <v>66</v>
      </c>
      <c r="D24" s="27" t="s">
        <v>76</v>
      </c>
      <c r="E24" s="20" t="s">
        <v>68</v>
      </c>
      <c r="F24" s="28">
        <v>250</v>
      </c>
      <c r="G24" s="24"/>
      <c r="H24" s="24"/>
      <c r="I24" s="20"/>
    </row>
    <row r="25" ht="82" customHeight="1" spans="1:9">
      <c r="A25" s="20">
        <v>23</v>
      </c>
      <c r="B25" s="20"/>
      <c r="C25" s="22" t="s">
        <v>66</v>
      </c>
      <c r="D25" s="27" t="s">
        <v>77</v>
      </c>
      <c r="E25" s="20" t="s">
        <v>68</v>
      </c>
      <c r="F25" s="28">
        <v>20</v>
      </c>
      <c r="G25" s="24"/>
      <c r="H25" s="24"/>
      <c r="I25" s="20"/>
    </row>
    <row r="26" ht="67.5" spans="1:9">
      <c r="A26" s="20">
        <v>24</v>
      </c>
      <c r="B26" s="20"/>
      <c r="C26" s="22" t="s">
        <v>78</v>
      </c>
      <c r="D26" s="27" t="s">
        <v>79</v>
      </c>
      <c r="E26" s="20" t="s">
        <v>68</v>
      </c>
      <c r="F26" s="28">
        <v>200</v>
      </c>
      <c r="G26" s="24"/>
      <c r="H26" s="24"/>
      <c r="I26" s="20"/>
    </row>
    <row r="27" ht="74" customHeight="1" spans="1:9">
      <c r="A27" s="20">
        <v>25</v>
      </c>
      <c r="B27" s="20"/>
      <c r="C27" s="22" t="s">
        <v>80</v>
      </c>
      <c r="D27" s="27" t="s">
        <v>81</v>
      </c>
      <c r="E27" s="20" t="s">
        <v>82</v>
      </c>
      <c r="F27" s="28">
        <v>1</v>
      </c>
      <c r="G27" s="24"/>
      <c r="H27" s="24"/>
      <c r="I27" s="20"/>
    </row>
    <row r="28" ht="71" customHeight="1" spans="1:9">
      <c r="A28" s="20">
        <v>26</v>
      </c>
      <c r="B28" s="20"/>
      <c r="C28" s="22" t="s">
        <v>83</v>
      </c>
      <c r="D28" s="27" t="s">
        <v>84</v>
      </c>
      <c r="E28" s="20" t="s">
        <v>82</v>
      </c>
      <c r="F28" s="28">
        <v>1</v>
      </c>
      <c r="G28" s="24"/>
      <c r="H28" s="24"/>
      <c r="I28" s="20"/>
    </row>
    <row r="29" ht="75" customHeight="1" spans="1:9">
      <c r="A29" s="20">
        <v>27</v>
      </c>
      <c r="B29" s="20"/>
      <c r="C29" s="22" t="s">
        <v>85</v>
      </c>
      <c r="D29" s="27" t="s">
        <v>86</v>
      </c>
      <c r="E29" s="20" t="s">
        <v>71</v>
      </c>
      <c r="F29" s="20">
        <v>22</v>
      </c>
      <c r="G29" s="24"/>
      <c r="H29" s="24"/>
      <c r="I29" s="20"/>
    </row>
    <row r="30" ht="54" customHeight="1" spans="1:9">
      <c r="A30" s="20">
        <v>28</v>
      </c>
      <c r="B30" s="20"/>
      <c r="C30" s="22" t="s">
        <v>87</v>
      </c>
      <c r="D30" s="27" t="s">
        <v>88</v>
      </c>
      <c r="E30" s="20" t="s">
        <v>71</v>
      </c>
      <c r="F30" s="20">
        <v>4</v>
      </c>
      <c r="G30" s="24"/>
      <c r="H30" s="24"/>
      <c r="I30" s="20"/>
    </row>
    <row r="31" ht="53" customHeight="1" spans="1:9">
      <c r="A31" s="20">
        <v>29</v>
      </c>
      <c r="B31" s="20"/>
      <c r="C31" s="22" t="s">
        <v>89</v>
      </c>
      <c r="D31" s="27" t="s">
        <v>90</v>
      </c>
      <c r="E31" s="20" t="s">
        <v>71</v>
      </c>
      <c r="F31" s="20">
        <v>1</v>
      </c>
      <c r="G31" s="24"/>
      <c r="H31" s="24"/>
      <c r="I31" s="20"/>
    </row>
    <row r="32" ht="50" customHeight="1" spans="1:9">
      <c r="A32" s="20">
        <v>30</v>
      </c>
      <c r="B32" s="20"/>
      <c r="C32" s="34" t="s">
        <v>91</v>
      </c>
      <c r="D32" s="27" t="s">
        <v>92</v>
      </c>
      <c r="E32" s="20" t="s">
        <v>93</v>
      </c>
      <c r="F32" s="20">
        <v>1</v>
      </c>
      <c r="G32" s="23"/>
      <c r="H32" s="24"/>
      <c r="I32" s="20"/>
    </row>
    <row r="33" ht="50" customHeight="1" spans="1:9">
      <c r="A33" s="20">
        <v>31</v>
      </c>
      <c r="B33" s="20"/>
      <c r="C33" s="34" t="s">
        <v>94</v>
      </c>
      <c r="D33" s="27" t="s">
        <v>95</v>
      </c>
      <c r="E33" s="20" t="s">
        <v>93</v>
      </c>
      <c r="F33" s="20">
        <v>1</v>
      </c>
      <c r="G33" s="23"/>
      <c r="H33" s="24"/>
      <c r="I33" s="20"/>
    </row>
    <row r="34" ht="75" customHeight="1" spans="1:9">
      <c r="A34" s="20">
        <v>32</v>
      </c>
      <c r="B34" s="20"/>
      <c r="C34" s="34" t="s">
        <v>96</v>
      </c>
      <c r="D34" s="27" t="s">
        <v>97</v>
      </c>
      <c r="E34" s="20" t="s">
        <v>93</v>
      </c>
      <c r="F34" s="20">
        <v>1</v>
      </c>
      <c r="G34" s="23"/>
      <c r="H34" s="24"/>
      <c r="I34" s="20"/>
    </row>
    <row r="35" ht="50" customHeight="1" spans="1:9">
      <c r="A35" s="20">
        <v>33</v>
      </c>
      <c r="B35" s="29" t="s">
        <v>98</v>
      </c>
      <c r="C35" s="34" t="s">
        <v>99</v>
      </c>
      <c r="D35" s="27" t="s">
        <v>100</v>
      </c>
      <c r="E35" s="20" t="s">
        <v>68</v>
      </c>
      <c r="F35" s="20">
        <v>15</v>
      </c>
      <c r="G35" s="23"/>
      <c r="H35" s="24"/>
      <c r="I35" s="20"/>
    </row>
    <row r="36" ht="50" customHeight="1" spans="1:9">
      <c r="A36" s="20">
        <v>34</v>
      </c>
      <c r="B36" s="29"/>
      <c r="C36" s="34" t="s">
        <v>101</v>
      </c>
      <c r="D36" s="27" t="s">
        <v>102</v>
      </c>
      <c r="E36" s="20" t="s">
        <v>68</v>
      </c>
      <c r="F36" s="20">
        <v>18</v>
      </c>
      <c r="G36" s="23"/>
      <c r="H36" s="24"/>
      <c r="I36" s="20"/>
    </row>
    <row r="37" ht="50" customHeight="1" spans="1:9">
      <c r="A37" s="20">
        <v>35</v>
      </c>
      <c r="B37" s="29"/>
      <c r="C37" s="34" t="s">
        <v>103</v>
      </c>
      <c r="D37" s="27" t="s">
        <v>104</v>
      </c>
      <c r="E37" s="20" t="s">
        <v>68</v>
      </c>
      <c r="F37" s="20">
        <v>2</v>
      </c>
      <c r="G37" s="23"/>
      <c r="H37" s="24"/>
      <c r="I37" s="20"/>
    </row>
    <row r="38" ht="73" customHeight="1" spans="1:9">
      <c r="A38" s="20">
        <v>36</v>
      </c>
      <c r="B38" s="25" t="s">
        <v>105</v>
      </c>
      <c r="C38" s="34" t="s">
        <v>106</v>
      </c>
      <c r="D38" s="27" t="s">
        <v>107</v>
      </c>
      <c r="E38" s="20" t="s">
        <v>63</v>
      </c>
      <c r="F38" s="20">
        <v>1</v>
      </c>
      <c r="G38" s="23"/>
      <c r="H38" s="24"/>
      <c r="I38" s="20"/>
    </row>
    <row r="39" ht="72" customHeight="1" spans="1:9">
      <c r="A39" s="20">
        <v>37</v>
      </c>
      <c r="B39" s="29"/>
      <c r="C39" s="35" t="s">
        <v>108</v>
      </c>
      <c r="D39" s="36" t="s">
        <v>109</v>
      </c>
      <c r="E39" s="25" t="s">
        <v>63</v>
      </c>
      <c r="F39" s="25">
        <v>1</v>
      </c>
      <c r="G39" s="23"/>
      <c r="H39" s="24"/>
      <c r="I39" s="20"/>
    </row>
    <row r="40" ht="44" customHeight="1" spans="1:9">
      <c r="A40" s="20">
        <v>38</v>
      </c>
      <c r="B40" s="20" t="s">
        <v>110</v>
      </c>
      <c r="C40" s="20"/>
      <c r="D40" s="20"/>
      <c r="E40" s="20"/>
      <c r="F40" s="20"/>
      <c r="G40" s="23"/>
      <c r="H40" s="24"/>
      <c r="I40" s="20"/>
    </row>
    <row r="41" ht="45" customHeight="1" spans="1:9">
      <c r="A41" s="37" t="s">
        <v>111</v>
      </c>
      <c r="B41" s="37"/>
      <c r="C41" s="36"/>
      <c r="D41" s="37"/>
      <c r="E41" s="37"/>
      <c r="F41" s="37"/>
      <c r="G41" s="37"/>
      <c r="H41" s="37"/>
      <c r="I41" s="37"/>
    </row>
    <row r="42" s="1" customFormat="1" ht="64" customHeight="1" spans="1:1">
      <c r="A42" s="38" t="s">
        <v>13</v>
      </c>
    </row>
    <row r="43" customFormat="1" ht="33" customHeight="1" spans="1:9">
      <c r="A43" s="38" t="s">
        <v>14</v>
      </c>
      <c r="B43" s="1"/>
      <c r="C43" s="1"/>
      <c r="D43" s="1"/>
      <c r="E43" s="1"/>
      <c r="F43" s="1"/>
      <c r="G43" s="1"/>
      <c r="H43" s="1"/>
      <c r="I43" s="1"/>
    </row>
  </sheetData>
  <mergeCells count="13">
    <mergeCell ref="A1:H1"/>
    <mergeCell ref="B2:C2"/>
    <mergeCell ref="B40:F40"/>
    <mergeCell ref="A41:I41"/>
    <mergeCell ref="A42:I42"/>
    <mergeCell ref="A43:I43"/>
    <mergeCell ref="B3:B6"/>
    <mergeCell ref="B7:B10"/>
    <mergeCell ref="B11:B12"/>
    <mergeCell ref="B13:B15"/>
    <mergeCell ref="B18:B34"/>
    <mergeCell ref="B35:B37"/>
    <mergeCell ref="B38:B39"/>
  </mergeCells>
  <pageMargins left="0.7" right="0.7" top="0.75" bottom="0.75" header="0.3" footer="0.3"/>
  <pageSetup paperSize="9" scale="61"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pageSetUpPr fitToPage="1"/>
  </sheetPr>
  <dimension ref="A1:I14"/>
  <sheetViews>
    <sheetView tabSelected="1" zoomScale="70" zoomScaleNormal="70" topLeftCell="A10" workbookViewId="0">
      <selection activeCell="A13" sqref="A13:I13"/>
    </sheetView>
  </sheetViews>
  <sheetFormatPr defaultColWidth="15.775" defaultRowHeight="25" customHeight="1"/>
  <cols>
    <col min="1" max="1" width="6.44166666666667" style="1" customWidth="1"/>
    <col min="2" max="2" width="24.4333333333333" style="1" customWidth="1"/>
    <col min="3" max="4" width="50.775" style="1" customWidth="1"/>
    <col min="5" max="6" width="13.1916666666667" style="1" customWidth="1"/>
    <col min="7" max="7" width="24.1" style="2" customWidth="1"/>
    <col min="8" max="8" width="15.775" style="2" customWidth="1"/>
    <col min="9" max="9" width="31.4166666666667" style="1" customWidth="1"/>
    <col min="10" max="16382" width="15.775" style="1" customWidth="1"/>
    <col min="16383" max="16384" width="15.775" style="1"/>
  </cols>
  <sheetData>
    <row r="1" ht="39" customHeight="1" spans="1:9">
      <c r="A1" s="3" t="s">
        <v>15</v>
      </c>
      <c r="B1" s="4"/>
      <c r="C1" s="4"/>
      <c r="D1" s="4"/>
      <c r="E1" s="4"/>
      <c r="F1" s="4"/>
      <c r="G1" s="5"/>
      <c r="H1" s="5"/>
      <c r="I1" s="4"/>
    </row>
    <row r="2" ht="44" customHeight="1" spans="1:9">
      <c r="A2" s="6" t="s">
        <v>2</v>
      </c>
      <c r="B2" s="6" t="s">
        <v>112</v>
      </c>
      <c r="C2" s="6" t="s">
        <v>17</v>
      </c>
      <c r="D2" s="6" t="s">
        <v>113</v>
      </c>
      <c r="E2" s="6" t="s">
        <v>18</v>
      </c>
      <c r="F2" s="6" t="s">
        <v>19</v>
      </c>
      <c r="G2" s="7" t="s">
        <v>114</v>
      </c>
      <c r="H2" s="8" t="s">
        <v>21</v>
      </c>
      <c r="I2" s="6" t="s">
        <v>5</v>
      </c>
    </row>
    <row r="3" ht="222" customHeight="1" spans="1:9">
      <c r="A3" s="6">
        <v>1</v>
      </c>
      <c r="B3" s="6" t="s">
        <v>115</v>
      </c>
      <c r="C3" s="9" t="s">
        <v>116</v>
      </c>
      <c r="D3" s="9" t="str">
        <f>_xlfn.DISPIMG("ID_D6B2EE64A440488EA39AF5D8F661B239",1)</f>
        <v>=DISPIMG("ID_D6B2EE64A440488EA39AF5D8F661B239",1)</v>
      </c>
      <c r="E3" s="10" t="s">
        <v>25</v>
      </c>
      <c r="F3" s="6">
        <f>16*3.8</f>
        <v>60.8</v>
      </c>
      <c r="G3" s="8"/>
      <c r="H3" s="8"/>
      <c r="I3" s="14"/>
    </row>
    <row r="4" ht="215" customHeight="1" spans="1:9">
      <c r="A4" s="6">
        <v>2</v>
      </c>
      <c r="B4" s="6" t="s">
        <v>117</v>
      </c>
      <c r="C4" s="9" t="s">
        <v>118</v>
      </c>
      <c r="D4" s="9" t="str">
        <f>_xlfn.DISPIMG("ID_04AB033F209C4E049C7D9993B96C9847",1)</f>
        <v>=DISPIMG("ID_04AB033F209C4E049C7D9993B96C9847",1)</v>
      </c>
      <c r="E4" s="6" t="s">
        <v>93</v>
      </c>
      <c r="F4" s="6">
        <v>1</v>
      </c>
      <c r="G4" s="8"/>
      <c r="H4" s="8"/>
      <c r="I4" s="14" t="s">
        <v>119</v>
      </c>
    </row>
    <row r="5" ht="190" customHeight="1" spans="1:9">
      <c r="A5" s="6"/>
      <c r="B5" s="11" t="s">
        <v>120</v>
      </c>
      <c r="C5" s="9" t="s">
        <v>121</v>
      </c>
      <c r="D5" s="9" t="str">
        <f>_xlfn.DISPIMG("ID_C2EC746265C54537A3CDD03B13C1DE34",1)</f>
        <v>=DISPIMG("ID_C2EC746265C54537A3CDD03B13C1DE34",1)</v>
      </c>
      <c r="E5" s="6" t="s">
        <v>93</v>
      </c>
      <c r="F5" s="6">
        <v>2</v>
      </c>
      <c r="G5" s="8"/>
      <c r="H5" s="8"/>
      <c r="I5" s="14"/>
    </row>
    <row r="6" ht="277" customHeight="1" spans="1:9">
      <c r="A6" s="6">
        <v>3</v>
      </c>
      <c r="B6" s="11" t="s">
        <v>122</v>
      </c>
      <c r="C6" s="9" t="s">
        <v>123</v>
      </c>
      <c r="D6" s="9" t="str">
        <f>_xlfn.DISPIMG("ID_A53F7B42ACB34D1EAA58F53BB0F58BAE",1)</f>
        <v>=DISPIMG("ID_A53F7B42ACB34D1EAA58F53BB0F58BAE",1)</v>
      </c>
      <c r="E6" s="6" t="s">
        <v>124</v>
      </c>
      <c r="F6" s="6">
        <v>3</v>
      </c>
      <c r="G6" s="8"/>
      <c r="H6" s="8"/>
      <c r="I6" s="14" t="s">
        <v>125</v>
      </c>
    </row>
    <row r="7" ht="300" customHeight="1" spans="1:9">
      <c r="A7" s="6">
        <v>4</v>
      </c>
      <c r="B7" s="6" t="s">
        <v>126</v>
      </c>
      <c r="C7" s="9" t="s">
        <v>127</v>
      </c>
      <c r="D7" s="9" t="str">
        <f>_xlfn.DISPIMG("ID_46338C2692654A03A004B5AFBA6E0C30",1)</f>
        <v>=DISPIMG("ID_46338C2692654A03A004B5AFBA6E0C30",1)</v>
      </c>
      <c r="E7" s="6" t="s">
        <v>71</v>
      </c>
      <c r="F7" s="6">
        <v>1</v>
      </c>
      <c r="G7" s="8"/>
      <c r="H7" s="8"/>
      <c r="I7" s="14" t="s">
        <v>125</v>
      </c>
    </row>
    <row r="8" ht="261" customHeight="1" spans="1:9">
      <c r="A8" s="6">
        <v>5</v>
      </c>
      <c r="B8" s="10" t="s">
        <v>128</v>
      </c>
      <c r="C8" s="9" t="s">
        <v>129</v>
      </c>
      <c r="D8" s="9" t="str">
        <f>_xlfn.DISPIMG("ID_18D56285B02B49898850A81022169058",1)</f>
        <v>=DISPIMG("ID_18D56285B02B49898850A81022169058",1)</v>
      </c>
      <c r="E8" s="6" t="s">
        <v>71</v>
      </c>
      <c r="F8" s="10">
        <v>1</v>
      </c>
      <c r="G8" s="8"/>
      <c r="H8" s="8"/>
      <c r="I8" s="14" t="s">
        <v>125</v>
      </c>
    </row>
    <row r="9" ht="308" customHeight="1" spans="1:9">
      <c r="A9" s="6">
        <v>6</v>
      </c>
      <c r="B9" s="6" t="s">
        <v>130</v>
      </c>
      <c r="C9" s="9" t="s">
        <v>131</v>
      </c>
      <c r="D9" s="9" t="str">
        <f>_xlfn.DISPIMG("ID_D787DDF99B4B4A8AA9FE05A1724422DB",1)</f>
        <v>=DISPIMG("ID_D787DDF99B4B4A8AA9FE05A1724422DB",1)</v>
      </c>
      <c r="E9" s="6" t="s">
        <v>71</v>
      </c>
      <c r="F9" s="10">
        <v>1</v>
      </c>
      <c r="G9" s="8"/>
      <c r="H9" s="8"/>
      <c r="I9" s="14" t="s">
        <v>132</v>
      </c>
    </row>
    <row r="10" ht="315" customHeight="1" spans="1:9">
      <c r="A10" s="6">
        <v>7</v>
      </c>
      <c r="B10" s="6" t="s">
        <v>133</v>
      </c>
      <c r="C10" s="9" t="s">
        <v>134</v>
      </c>
      <c r="D10" s="9" t="str">
        <f>_xlfn.DISPIMG("ID_8CD6EBB4C4F24AA0ABD05624ACC270BC",1)</f>
        <v>=DISPIMG("ID_8CD6EBB4C4F24AA0ABD05624ACC270BC",1)</v>
      </c>
      <c r="E10" s="6" t="s">
        <v>71</v>
      </c>
      <c r="F10" s="10">
        <v>1</v>
      </c>
      <c r="G10" s="8"/>
      <c r="H10" s="8"/>
      <c r="I10" s="14" t="s">
        <v>135</v>
      </c>
    </row>
    <row r="11" ht="285" customHeight="1" spans="1:9">
      <c r="A11" s="6">
        <v>8</v>
      </c>
      <c r="B11" s="6" t="s">
        <v>136</v>
      </c>
      <c r="C11" s="9" t="s">
        <v>137</v>
      </c>
      <c r="D11" s="9" t="str">
        <f>_xlfn.DISPIMG("ID_1477E8AD991444509073C86301484ECA",1)</f>
        <v>=DISPIMG("ID_1477E8AD991444509073C86301484ECA",1)</v>
      </c>
      <c r="E11" s="6" t="s">
        <v>138</v>
      </c>
      <c r="F11" s="10">
        <v>4</v>
      </c>
      <c r="G11" s="8"/>
      <c r="H11" s="8"/>
      <c r="I11" s="14" t="s">
        <v>125</v>
      </c>
    </row>
    <row r="12" ht="53" customHeight="1" spans="1:9">
      <c r="A12" s="6">
        <v>9</v>
      </c>
      <c r="B12" s="12" t="s">
        <v>110</v>
      </c>
      <c r="C12" s="13"/>
      <c r="D12" s="13"/>
      <c r="E12" s="13"/>
      <c r="F12" s="13"/>
      <c r="G12" s="8"/>
      <c r="H12" s="8"/>
      <c r="I12" s="14"/>
    </row>
    <row r="13" s="1" customFormat="1" ht="84" customHeight="1" spans="1:9">
      <c r="A13" s="6" t="s">
        <v>13</v>
      </c>
      <c r="B13" s="6"/>
      <c r="C13" s="6"/>
      <c r="D13" s="6"/>
      <c r="E13" s="6"/>
      <c r="F13" s="6"/>
      <c r="G13" s="6"/>
      <c r="H13" s="6"/>
      <c r="I13" s="6"/>
    </row>
    <row r="14" customFormat="1" ht="33" customHeight="1" spans="1:9">
      <c r="A14" s="6" t="s">
        <v>14</v>
      </c>
      <c r="B14" s="6"/>
      <c r="C14" s="6"/>
      <c r="D14" s="6"/>
      <c r="E14" s="6"/>
      <c r="F14" s="6"/>
      <c r="G14" s="6"/>
      <c r="H14" s="6"/>
      <c r="I14" s="6"/>
    </row>
  </sheetData>
  <mergeCells count="4">
    <mergeCell ref="A1:I1"/>
    <mergeCell ref="B12:F12"/>
    <mergeCell ref="A13:I13"/>
    <mergeCell ref="A14:I14"/>
  </mergeCells>
  <pageMargins left="0.7" right="0.7" top="0.75" bottom="0.75" header="0.3" footer="0.3"/>
  <pageSetup paperSize="9" scale="2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报价汇总表</vt:lpstr>
      <vt:lpstr>硬装工程</vt:lpstr>
      <vt:lpstr>软装工程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黄帅</cp:lastModifiedBy>
  <dcterms:created xsi:type="dcterms:W3CDTF">2026-01-09T14:02:00Z</dcterms:created>
  <dcterms:modified xsi:type="dcterms:W3CDTF">2026-04-17T02:35:03Z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71944C4F34694AF5A6F99C66E9D90344_13</vt:lpwstr>
  </property>
  <property fmtid="{D5CDD505-2E9C-101B-9397-08002B2CF9AE}" pid="3" name="KSOProductBuildVer">
    <vt:lpwstr>2052-12.1.0.15712</vt:lpwstr>
  </property>
  <property fmtid="{D5CDD505-2E9C-101B-9397-08002B2CF9AE}" pid="4" name="CalculationRule">
    <vt:i4>0</vt:i4>
  </property>
</Properties>
</file>